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/>
  <mc:AlternateContent xmlns:mc="http://schemas.openxmlformats.org/markup-compatibility/2006">
    <mc:Choice Requires="x15">
      <x15ac:absPath xmlns:x15ac="http://schemas.microsoft.com/office/spreadsheetml/2010/11/ac" url="/Volumes/FLASH DRIVE/TJPTO/July 2022/"/>
    </mc:Choice>
  </mc:AlternateContent>
  <bookViews>
    <workbookView xWindow="6940" yWindow="3740" windowWidth="23260" windowHeight="12580"/>
  </bookViews>
  <sheets>
    <sheet name="Financial Summary" sheetId="1" r:id="rId1"/>
    <sheet name="Sheet1" sheetId="5" state="hidden" r:id="rId2"/>
    <sheet name="Budget" sheetId="2" r:id="rId3"/>
  </sheets>
  <definedNames>
    <definedName name="_xlnm.Print_Area" localSheetId="0">'Financial Summary'!$A$1:$H$105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5" i="1" l="1"/>
  <c r="F96" i="1"/>
  <c r="F97" i="1"/>
  <c r="F98" i="1"/>
  <c r="F99" i="1"/>
  <c r="F94" i="1"/>
  <c r="C12" i="1"/>
  <c r="F100" i="1"/>
  <c r="F101" i="1"/>
  <c r="C13" i="1"/>
  <c r="C11" i="1"/>
  <c r="C16" i="1"/>
  <c r="F93" i="1"/>
  <c r="E103" i="1"/>
  <c r="D103" i="1"/>
  <c r="C103" i="1"/>
  <c r="B103" i="1"/>
  <c r="F103" i="1"/>
  <c r="C30" i="1"/>
  <c r="K12" i="5"/>
  <c r="L12" i="5"/>
  <c r="M12" i="5"/>
  <c r="J12" i="5"/>
  <c r="E13" i="5"/>
  <c r="D13" i="5"/>
  <c r="B13" i="5"/>
  <c r="F11" i="5"/>
  <c r="F10" i="5"/>
  <c r="F9" i="5"/>
  <c r="F8" i="5"/>
  <c r="F7" i="5"/>
  <c r="C6" i="5"/>
  <c r="F6" i="5"/>
  <c r="F2" i="5"/>
  <c r="F3" i="5"/>
  <c r="F4" i="5"/>
  <c r="F5" i="5"/>
  <c r="F13" i="5"/>
  <c r="C13" i="5"/>
  <c r="C7" i="1"/>
  <c r="C41" i="1"/>
  <c r="C79" i="1"/>
  <c r="C80" i="1"/>
  <c r="C88" i="1"/>
  <c r="C71" i="1"/>
  <c r="C72" i="1"/>
  <c r="C62" i="1"/>
  <c r="C54" i="1"/>
  <c r="C55" i="1"/>
  <c r="C18" i="1"/>
  <c r="C20" i="1"/>
</calcChain>
</file>

<file path=xl/sharedStrings.xml><?xml version="1.0" encoding="utf-8"?>
<sst xmlns="http://schemas.openxmlformats.org/spreadsheetml/2006/main" count="109" uniqueCount="69">
  <si>
    <t xml:space="preserve">Balance Sheet - </t>
  </si>
  <si>
    <t>Total Cash</t>
  </si>
  <si>
    <t>Petty Cash</t>
  </si>
  <si>
    <t>Less:</t>
  </si>
  <si>
    <t>Due to Other Programs</t>
  </si>
  <si>
    <t>Available to TJP</t>
  </si>
  <si>
    <t>Notes</t>
  </si>
  <si>
    <t>TJP Checking</t>
  </si>
  <si>
    <t>TJP Savings</t>
  </si>
  <si>
    <t>Community Partner Funds</t>
  </si>
  <si>
    <t xml:space="preserve">TJP Financial Summary - </t>
  </si>
  <si>
    <t>Other Items</t>
  </si>
  <si>
    <t>Net</t>
  </si>
  <si>
    <t>10% Admin Fee</t>
  </si>
  <si>
    <t>Class of 2017</t>
  </si>
  <si>
    <t>Less:  Reserve Requirement</t>
  </si>
  <si>
    <t>Class of 2018</t>
  </si>
  <si>
    <t>Class of 2019</t>
  </si>
  <si>
    <t>Cash</t>
  </si>
  <si>
    <t>Square</t>
  </si>
  <si>
    <t>COGS</t>
  </si>
  <si>
    <t>Travel Reserve</t>
  </si>
  <si>
    <t>Available for Distribution / Expenses</t>
  </si>
  <si>
    <t>Class of 2020</t>
  </si>
  <si>
    <t>Current Payable - Sportline Merchandise</t>
  </si>
  <si>
    <t>Fall Show</t>
  </si>
  <si>
    <t>Challenge Day Contributions</t>
  </si>
  <si>
    <t>T-shirt Sales</t>
  </si>
  <si>
    <t>Football Club</t>
  </si>
  <si>
    <t>Bronco Concessions</t>
  </si>
  <si>
    <t>Donation</t>
  </si>
  <si>
    <t>Fundraiser</t>
  </si>
  <si>
    <t>Tshirt Sales - 2017 Prom</t>
  </si>
  <si>
    <t>Donations</t>
  </si>
  <si>
    <t>Balance in the Account</t>
  </si>
  <si>
    <t>Fundraising</t>
  </si>
  <si>
    <t>Total Cost for After Prom 2017</t>
  </si>
  <si>
    <t>Estimated Retail Value of Inventory</t>
  </si>
  <si>
    <t>Paid SportLine for T-shirts</t>
  </si>
  <si>
    <t>Need to update Retail Value of Inventory</t>
  </si>
  <si>
    <t>Miscellaneous</t>
  </si>
  <si>
    <t>Expenditures</t>
  </si>
  <si>
    <t>Class of 2021</t>
  </si>
  <si>
    <t>Receipts</t>
  </si>
  <si>
    <t>TJP Club/Activity Summary</t>
  </si>
  <si>
    <t>Comments</t>
  </si>
  <si>
    <t>Alumni</t>
  </si>
  <si>
    <t>Totals</t>
  </si>
  <si>
    <t>General Fund *</t>
  </si>
  <si>
    <t xml:space="preserve">Financial Statements have been emailed to officers. If you are interested in getting a copy of the financials, please contact me at </t>
  </si>
  <si>
    <t xml:space="preserve"> </t>
  </si>
  <si>
    <t>tami-p@comcast.net</t>
  </si>
  <si>
    <t>Class of 2023</t>
  </si>
  <si>
    <t>Class of 2022</t>
  </si>
  <si>
    <t>Ending Balance - 9/30/2019</t>
  </si>
  <si>
    <t>Class of 2018**</t>
  </si>
  <si>
    <t>split**</t>
  </si>
  <si>
    <t>Class of 2019**</t>
  </si>
  <si>
    <t xml:space="preserve">*Funds leftover from Class of 2016 and Class of 2017 </t>
  </si>
  <si>
    <t>** 2018-2019 funds were split across 2020-2023</t>
  </si>
  <si>
    <t>Due to Classes</t>
  </si>
  <si>
    <t>Class of 2024</t>
  </si>
  <si>
    <t>See below for breakout</t>
  </si>
  <si>
    <t xml:space="preserve">Alumni and General </t>
  </si>
  <si>
    <t>Food Bank</t>
  </si>
  <si>
    <t>Class of 2025</t>
  </si>
  <si>
    <t>senior banner reverse</t>
  </si>
  <si>
    <t>Junkfood for Juniors</t>
  </si>
  <si>
    <t>flower and Noodles fundraiser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</si>
</sst>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  <numFmt numFmtId="165" formatCode="[$-409]mmmm\ d\,\ yyyy;@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6">
    <xf numFmtId="0" fontId="0" fillId="0" borderId="0" xfId="0"/>
    <xf numFmtId="42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0" fillId="0" borderId="2" xfId="0" applyBorder="1" applyAlignment="1">
      <alignment vertical="top"/>
    </xf>
    <xf numFmtId="42" fontId="0" fillId="0" borderId="2" xfId="0" applyNumberFormat="1" applyBorder="1" applyAlignment="1">
      <alignment vertical="top"/>
    </xf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44" fontId="0" fillId="0" borderId="0" xfId="1" applyFont="1" applyBorder="1"/>
    <xf numFmtId="0" fontId="0" fillId="0" borderId="10" xfId="0" applyBorder="1"/>
    <xf numFmtId="0" fontId="1" fillId="0" borderId="9" xfId="0" applyFont="1" applyBorder="1" applyAlignment="1">
      <alignment horizontal="left"/>
    </xf>
    <xf numFmtId="0" fontId="1" fillId="0" borderId="0" xfId="0" applyFont="1" applyBorder="1"/>
    <xf numFmtId="44" fontId="1" fillId="0" borderId="0" xfId="0" applyNumberFormat="1" applyFont="1" applyBorder="1"/>
    <xf numFmtId="8" fontId="0" fillId="0" borderId="0" xfId="1" applyNumberFormat="1" applyFont="1" applyBorder="1"/>
    <xf numFmtId="0" fontId="0" fillId="0" borderId="9" xfId="0" applyBorder="1"/>
    <xf numFmtId="8" fontId="0" fillId="0" borderId="7" xfId="1" applyNumberFormat="1" applyFont="1" applyBorder="1"/>
    <xf numFmtId="0" fontId="0" fillId="0" borderId="6" xfId="0" applyBorder="1"/>
    <xf numFmtId="0" fontId="0" fillId="0" borderId="0" xfId="0" applyBorder="1" applyAlignment="1">
      <alignment horizontal="left"/>
    </xf>
    <xf numFmtId="8" fontId="1" fillId="0" borderId="5" xfId="1" applyNumberFormat="1" applyFont="1" applyBorder="1"/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/>
    <xf numFmtId="44" fontId="0" fillId="0" borderId="2" xfId="1" applyFont="1" applyBorder="1"/>
    <xf numFmtId="0" fontId="0" fillId="0" borderId="3" xfId="0" applyBorder="1"/>
    <xf numFmtId="0" fontId="0" fillId="0" borderId="4" xfId="0" applyBorder="1"/>
    <xf numFmtId="164" fontId="0" fillId="0" borderId="2" xfId="0" applyNumberFormat="1" applyBorder="1"/>
    <xf numFmtId="44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44" fontId="0" fillId="0" borderId="2" xfId="0" applyNumberFormat="1" applyBorder="1"/>
    <xf numFmtId="0" fontId="0" fillId="0" borderId="9" xfId="0" applyBorder="1" applyAlignment="1">
      <alignment horizontal="left"/>
    </xf>
    <xf numFmtId="8" fontId="0" fillId="0" borderId="2" xfId="1" applyNumberFormat="1" applyFont="1" applyBorder="1"/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wrapText="1"/>
    </xf>
    <xf numFmtId="42" fontId="0" fillId="0" borderId="0" xfId="0" applyNumberFormat="1" applyAlignment="1">
      <alignment horizontal="center" wrapText="1"/>
    </xf>
    <xf numFmtId="166" fontId="0" fillId="0" borderId="0" xfId="1" applyNumberFormat="1" applyFont="1"/>
    <xf numFmtId="166" fontId="0" fillId="0" borderId="0" xfId="0" applyNumberFormat="1"/>
    <xf numFmtId="166" fontId="1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42" fontId="0" fillId="0" borderId="1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left" vertical="top" wrapText="1"/>
    </xf>
    <xf numFmtId="42" fontId="0" fillId="0" borderId="2" xfId="0" applyNumberFormat="1" applyBorder="1"/>
    <xf numFmtId="42" fontId="1" fillId="0" borderId="2" xfId="0" applyNumberFormat="1" applyFont="1" applyBorder="1"/>
    <xf numFmtId="0" fontId="0" fillId="0" borderId="6" xfId="0" applyBorder="1" applyAlignment="1"/>
    <xf numFmtId="0" fontId="0" fillId="0" borderId="7" xfId="0" applyBorder="1" applyAlignment="1"/>
    <xf numFmtId="15" fontId="0" fillId="0" borderId="0" xfId="0" applyNumberFormat="1"/>
    <xf numFmtId="0" fontId="1" fillId="0" borderId="14" xfId="0" applyFont="1" applyBorder="1"/>
    <xf numFmtId="0" fontId="1" fillId="0" borderId="15" xfId="0" applyFont="1" applyBorder="1"/>
    <xf numFmtId="42" fontId="1" fillId="0" borderId="16" xfId="0" applyNumberFormat="1" applyFont="1" applyBorder="1"/>
    <xf numFmtId="0" fontId="0" fillId="0" borderId="15" xfId="0" applyFont="1" applyBorder="1"/>
    <xf numFmtId="0" fontId="0" fillId="0" borderId="17" xfId="0" applyFont="1" applyBorder="1"/>
    <xf numFmtId="0" fontId="0" fillId="0" borderId="0" xfId="0" applyFont="1"/>
    <xf numFmtId="0" fontId="0" fillId="0" borderId="18" xfId="0" applyFont="1" applyBorder="1"/>
    <xf numFmtId="0" fontId="0" fillId="0" borderId="0" xfId="0" applyFont="1" applyBorder="1"/>
    <xf numFmtId="42" fontId="0" fillId="0" borderId="0" xfId="0" applyNumberFormat="1" applyFont="1" applyBorder="1"/>
    <xf numFmtId="0" fontId="0" fillId="0" borderId="19" xfId="0" applyFont="1" applyBorder="1"/>
    <xf numFmtId="0" fontId="1" fillId="0" borderId="20" xfId="0" applyFont="1" applyBorder="1"/>
    <xf numFmtId="0" fontId="0" fillId="0" borderId="21" xfId="0" applyFont="1" applyBorder="1"/>
    <xf numFmtId="42" fontId="1" fillId="0" borderId="22" xfId="0" applyNumberFormat="1" applyFont="1" applyBorder="1"/>
    <xf numFmtId="0" fontId="0" fillId="0" borderId="23" xfId="0" applyFont="1" applyBorder="1"/>
    <xf numFmtId="0" fontId="0" fillId="0" borderId="3" xfId="0" applyBorder="1" applyAlignment="1">
      <alignment horizontal="left" vertical="top" wrapText="1"/>
    </xf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4" xfId="0" applyBorder="1" applyAlignment="1">
      <alignment vertical="top"/>
    </xf>
    <xf numFmtId="0" fontId="0" fillId="0" borderId="21" xfId="0" applyBorder="1"/>
    <xf numFmtId="42" fontId="0" fillId="0" borderId="21" xfId="0" applyNumberFormat="1" applyBorder="1"/>
    <xf numFmtId="0" fontId="0" fillId="0" borderId="23" xfId="0" applyBorder="1"/>
    <xf numFmtId="0" fontId="0" fillId="0" borderId="20" xfId="0" applyFill="1" applyBorder="1"/>
    <xf numFmtId="0" fontId="8" fillId="0" borderId="0" xfId="0" applyFont="1" applyAlignment="1">
      <alignment horizontal="center" vertical="center" wrapText="1"/>
    </xf>
    <xf numFmtId="166" fontId="9" fillId="0" borderId="0" xfId="1" applyNumberFormat="1" applyFont="1"/>
    <xf numFmtId="0" fontId="9" fillId="0" borderId="0" xfId="0" applyFont="1"/>
    <xf numFmtId="166" fontId="8" fillId="0" borderId="0" xfId="0" applyNumberFormat="1" applyFont="1"/>
    <xf numFmtId="166" fontId="9" fillId="0" borderId="0" xfId="0" applyNumberFormat="1" applyFont="1"/>
    <xf numFmtId="0" fontId="7" fillId="0" borderId="0" xfId="0" applyFont="1"/>
    <xf numFmtId="0" fontId="10" fillId="0" borderId="0" xfId="0" applyFont="1"/>
    <xf numFmtId="166" fontId="8" fillId="0" borderId="0" xfId="1" applyNumberFormat="1" applyFont="1"/>
    <xf numFmtId="166" fontId="1" fillId="0" borderId="0" xfId="1" applyNumberFormat="1" applyFont="1"/>
    <xf numFmtId="0" fontId="0" fillId="0" borderId="3" xfId="0" applyBorder="1" applyAlignment="1">
      <alignment horizontal="left" vertical="top" wrapText="1"/>
    </xf>
    <xf numFmtId="165" fontId="1" fillId="0" borderId="0" xfId="0" applyNumberFormat="1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18" xfId="0" applyBorder="1" applyAlignment="1">
      <alignment vertical="top"/>
    </xf>
    <xf numFmtId="0" fontId="0" fillId="0" borderId="20" xfId="0" applyBorder="1"/>
    <xf numFmtId="1" fontId="0" fillId="0" borderId="0" xfId="0" applyNumberFormat="1"/>
    <xf numFmtId="16" fontId="0" fillId="0" borderId="0" xfId="0" applyNumberFormat="1" applyAlignment="1">
      <alignment horizontal="center" wrapText="1"/>
    </xf>
    <xf numFmtId="166" fontId="12" fillId="0" borderId="0" xfId="0" applyNumberFormat="1" applyFont="1"/>
    <xf numFmtId="0" fontId="11" fillId="0" borderId="0" xfId="0" applyFont="1"/>
    <xf numFmtId="166" fontId="11" fillId="0" borderId="0" xfId="0" applyNumberFormat="1" applyFont="1"/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166" fontId="0" fillId="2" borderId="0" xfId="1" applyNumberFormat="1" applyFont="1" applyFill="1"/>
    <xf numFmtId="166" fontId="1" fillId="2" borderId="0" xfId="0" applyNumberFormat="1" applyFont="1" applyFill="1"/>
    <xf numFmtId="166" fontId="1" fillId="2" borderId="0" xfId="1" applyNumberFormat="1" applyFont="1" applyFill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65" fontId="1" fillId="0" borderId="0" xfId="0" applyNumberFormat="1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6" fillId="0" borderId="9" xfId="2" applyBorder="1" applyAlignment="1">
      <alignment horizontal="left"/>
    </xf>
    <xf numFmtId="0" fontId="6" fillId="0" borderId="0" xfId="2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ami-p@comcast.net" TargetMode="External"/><Relationship Id="rId2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04"/>
  <sheetViews>
    <sheetView tabSelected="1" topLeftCell="A14" zoomScale="87" zoomScaleNormal="87" zoomScalePageLayoutView="87" workbookViewId="0">
      <selection activeCell="G102" sqref="G102"/>
    </sheetView>
  </sheetViews>
  <sheetFormatPr baseColWidth="10" defaultColWidth="8.83203125" defaultRowHeight="15" x14ac:dyDescent="0.2"/>
  <cols>
    <col min="1" max="1" width="42.5" bestFit="1" customWidth="1"/>
    <col min="2" max="2" width="12.6640625" customWidth="1"/>
    <col min="3" max="3" width="12.5" bestFit="1" customWidth="1"/>
    <col min="4" max="4" width="11.5" bestFit="1" customWidth="1"/>
    <col min="5" max="5" width="9.5" bestFit="1" customWidth="1"/>
    <col min="6" max="6" width="10.83203125" customWidth="1"/>
    <col min="7" max="7" width="34.6640625" customWidth="1"/>
    <col min="8" max="8" width="13.1640625" customWidth="1"/>
  </cols>
  <sheetData>
    <row r="1" spans="1:12" x14ac:dyDescent="0.2">
      <c r="A1" s="3" t="s">
        <v>10</v>
      </c>
      <c r="B1" s="110">
        <v>44773</v>
      </c>
      <c r="C1" s="110"/>
    </row>
    <row r="3" spans="1:12" x14ac:dyDescent="0.2">
      <c r="A3" s="3" t="s">
        <v>0</v>
      </c>
    </row>
    <row r="4" spans="1:12" x14ac:dyDescent="0.2">
      <c r="A4" s="25" t="s">
        <v>7</v>
      </c>
      <c r="B4" s="26">
        <v>90683.23</v>
      </c>
    </row>
    <row r="5" spans="1:12" x14ac:dyDescent="0.2">
      <c r="A5" s="25" t="s">
        <v>8</v>
      </c>
      <c r="B5" s="26">
        <v>10387.56</v>
      </c>
      <c r="K5" s="101"/>
      <c r="L5" s="101"/>
    </row>
    <row r="6" spans="1:12" x14ac:dyDescent="0.2">
      <c r="A6" s="25" t="s">
        <v>2</v>
      </c>
      <c r="B6" s="26">
        <v>240</v>
      </c>
      <c r="K6" s="101"/>
      <c r="L6" s="101"/>
    </row>
    <row r="7" spans="1:12" x14ac:dyDescent="0.2">
      <c r="A7" s="27" t="s">
        <v>1</v>
      </c>
      <c r="B7" s="28"/>
      <c r="C7" s="29">
        <f>SUM(B4:B6)</f>
        <v>101310.79</v>
      </c>
      <c r="K7" s="101"/>
      <c r="L7" s="101"/>
    </row>
    <row r="8" spans="1:12" x14ac:dyDescent="0.2">
      <c r="C8" s="1"/>
      <c r="K8" s="101"/>
      <c r="L8" s="101"/>
    </row>
    <row r="9" spans="1:12" x14ac:dyDescent="0.2">
      <c r="A9" t="s">
        <v>3</v>
      </c>
      <c r="C9" s="1"/>
      <c r="E9" t="s">
        <v>6</v>
      </c>
    </row>
    <row r="10" spans="1:12" hidden="1" x14ac:dyDescent="0.2">
      <c r="C10" s="1"/>
    </row>
    <row r="11" spans="1:12" ht="15" customHeight="1" x14ac:dyDescent="0.2">
      <c r="A11" s="4" t="s">
        <v>21</v>
      </c>
      <c r="B11" s="4"/>
      <c r="C11" s="5">
        <f>F94</f>
        <v>1000</v>
      </c>
      <c r="D11" s="4"/>
      <c r="E11" s="127"/>
      <c r="F11" s="128"/>
      <c r="G11" s="128"/>
      <c r="H11" s="129"/>
    </row>
    <row r="12" spans="1:12" x14ac:dyDescent="0.2">
      <c r="A12" s="4" t="s">
        <v>60</v>
      </c>
      <c r="B12" s="4"/>
      <c r="C12" s="5">
        <f>+F95+F96+F97+F98+F99</f>
        <v>23311.79</v>
      </c>
      <c r="D12" s="4"/>
      <c r="E12" s="130" t="s">
        <v>62</v>
      </c>
      <c r="F12" s="131"/>
      <c r="G12" s="131"/>
      <c r="H12" s="132"/>
      <c r="J12" s="1"/>
      <c r="K12" s="101"/>
      <c r="L12" s="101"/>
    </row>
    <row r="13" spans="1:12" hidden="1" x14ac:dyDescent="0.2">
      <c r="A13" s="4" t="s">
        <v>63</v>
      </c>
      <c r="B13" s="4"/>
      <c r="C13" s="5">
        <f>+F100+F101</f>
        <v>0</v>
      </c>
      <c r="D13" s="4"/>
      <c r="E13" s="130" t="s">
        <v>50</v>
      </c>
      <c r="F13" s="131"/>
      <c r="G13" s="131"/>
      <c r="H13" s="132"/>
      <c r="J13" s="10"/>
    </row>
    <row r="14" spans="1:12" x14ac:dyDescent="0.2">
      <c r="A14" s="50" t="s">
        <v>64</v>
      </c>
      <c r="B14" s="4"/>
      <c r="C14" s="5">
        <v>10126</v>
      </c>
      <c r="D14" s="53"/>
      <c r="E14" s="54"/>
      <c r="F14" s="54"/>
      <c r="G14" s="54"/>
      <c r="H14" s="54"/>
      <c r="J14" s="10"/>
    </row>
    <row r="15" spans="1:12" x14ac:dyDescent="0.2">
      <c r="A15" s="50"/>
      <c r="B15" s="51"/>
      <c r="C15" s="52"/>
      <c r="D15" s="53"/>
      <c r="E15" s="54"/>
      <c r="F15" s="54"/>
      <c r="G15" s="54"/>
      <c r="H15" s="54"/>
      <c r="I15" s="10"/>
    </row>
    <row r="16" spans="1:12" x14ac:dyDescent="0.2">
      <c r="A16" s="25" t="s">
        <v>4</v>
      </c>
      <c r="B16" s="25"/>
      <c r="C16" s="56">
        <f>SUM(C11:C14)</f>
        <v>34437.79</v>
      </c>
    </row>
    <row r="17" spans="1:12" ht="16" thickBot="1" x14ac:dyDescent="0.25">
      <c r="C17" s="1"/>
    </row>
    <row r="18" spans="1:12" s="65" customFormat="1" ht="16" thickBot="1" x14ac:dyDescent="0.25">
      <c r="A18" s="60" t="s">
        <v>5</v>
      </c>
      <c r="B18" s="61"/>
      <c r="C18" s="62">
        <f>+C7-C16</f>
        <v>66873</v>
      </c>
      <c r="D18" s="63"/>
      <c r="E18" s="63"/>
      <c r="F18" s="63"/>
      <c r="G18" s="63"/>
      <c r="H18" s="64"/>
    </row>
    <row r="19" spans="1:12" s="65" customFormat="1" ht="16" thickTop="1" x14ac:dyDescent="0.2">
      <c r="A19" s="66" t="s">
        <v>15</v>
      </c>
      <c r="B19" s="67"/>
      <c r="C19" s="68">
        <v>6000</v>
      </c>
      <c r="D19" s="67"/>
      <c r="E19" s="67"/>
      <c r="F19" s="67"/>
      <c r="G19" s="67"/>
      <c r="H19" s="69"/>
    </row>
    <row r="20" spans="1:12" s="65" customFormat="1" ht="16" thickBot="1" x14ac:dyDescent="0.25">
      <c r="A20" s="70" t="s">
        <v>22</v>
      </c>
      <c r="B20" s="71"/>
      <c r="C20" s="72">
        <f>+C18-C19</f>
        <v>60873</v>
      </c>
      <c r="D20" s="71"/>
      <c r="E20" s="71"/>
      <c r="F20" s="71"/>
      <c r="G20" s="71"/>
      <c r="H20" s="73"/>
    </row>
    <row r="21" spans="1:12" ht="16" thickBot="1" x14ac:dyDescent="0.25">
      <c r="A21" s="2"/>
    </row>
    <row r="22" spans="1:12" hidden="1" x14ac:dyDescent="0.2">
      <c r="A22" s="133" t="s">
        <v>40</v>
      </c>
      <c r="B22" s="133"/>
      <c r="C22" s="133"/>
      <c r="D22" s="133"/>
      <c r="E22" s="133"/>
      <c r="F22" s="133"/>
      <c r="G22" s="133"/>
      <c r="H22" s="133"/>
    </row>
    <row r="23" spans="1:12" hidden="1" x14ac:dyDescent="0.2">
      <c r="A23" s="57" t="s">
        <v>49</v>
      </c>
      <c r="B23" s="58"/>
      <c r="C23" s="58"/>
      <c r="D23" s="58"/>
      <c r="E23" s="58"/>
      <c r="F23" s="6"/>
      <c r="G23" s="6"/>
      <c r="H23" s="7"/>
    </row>
    <row r="24" spans="1:12" hidden="1" x14ac:dyDescent="0.2">
      <c r="A24" s="134" t="s">
        <v>51</v>
      </c>
      <c r="B24" s="135"/>
      <c r="C24" s="135"/>
      <c r="D24" s="135"/>
      <c r="E24" s="135"/>
      <c r="F24" s="10"/>
      <c r="G24" s="10"/>
      <c r="H24" s="12"/>
    </row>
    <row r="25" spans="1:12" hidden="1" x14ac:dyDescent="0.2">
      <c r="A25" s="123"/>
      <c r="B25" s="112"/>
      <c r="C25" s="112"/>
      <c r="D25" s="112"/>
      <c r="E25" s="112"/>
      <c r="F25" s="10"/>
      <c r="G25" s="10"/>
      <c r="H25" s="12"/>
    </row>
    <row r="26" spans="1:12" hidden="1" x14ac:dyDescent="0.2">
      <c r="A26" s="39"/>
      <c r="B26" s="40"/>
      <c r="C26" s="40"/>
      <c r="D26" s="40"/>
      <c r="E26" s="40"/>
      <c r="F26" s="10"/>
      <c r="G26" s="10"/>
      <c r="H26" s="12"/>
    </row>
    <row r="27" spans="1:12" hidden="1" x14ac:dyDescent="0.2">
      <c r="A27" s="39" t="s">
        <v>25</v>
      </c>
      <c r="B27" s="10"/>
      <c r="C27" s="16"/>
      <c r="D27" s="10"/>
      <c r="E27" s="10"/>
      <c r="F27" s="10"/>
      <c r="G27" s="10"/>
      <c r="H27" s="12"/>
      <c r="L27">
        <v>1000</v>
      </c>
    </row>
    <row r="28" spans="1:12" hidden="1" x14ac:dyDescent="0.2">
      <c r="A28" s="123"/>
      <c r="B28" s="112"/>
      <c r="C28" s="112"/>
      <c r="D28" s="112"/>
      <c r="E28" s="112"/>
      <c r="F28" s="112"/>
      <c r="G28" s="112"/>
      <c r="H28" s="113"/>
    </row>
    <row r="29" spans="1:12" hidden="1" x14ac:dyDescent="0.2">
      <c r="A29" s="13" t="s">
        <v>12</v>
      </c>
      <c r="B29" s="14"/>
      <c r="C29" s="15"/>
      <c r="D29" s="10"/>
      <c r="E29" s="10"/>
      <c r="F29" s="10"/>
      <c r="G29" s="10"/>
      <c r="H29" s="12"/>
    </row>
    <row r="30" spans="1:12" hidden="1" x14ac:dyDescent="0.2">
      <c r="A30" s="39" t="s">
        <v>13</v>
      </c>
      <c r="B30" s="10"/>
      <c r="C30" s="16">
        <f>-C29*0.1</f>
        <v>0</v>
      </c>
      <c r="D30" s="10"/>
      <c r="E30" s="10"/>
      <c r="F30" s="10"/>
      <c r="G30" s="10"/>
      <c r="H30" s="12"/>
      <c r="L30">
        <v>500</v>
      </c>
    </row>
    <row r="31" spans="1:12" ht="16" hidden="1" thickBot="1" x14ac:dyDescent="0.25">
      <c r="A31" s="24"/>
      <c r="B31" s="8"/>
      <c r="C31" s="8"/>
      <c r="D31" s="8"/>
      <c r="E31" s="8"/>
      <c r="F31" s="8"/>
      <c r="G31" s="8"/>
      <c r="H31" s="9"/>
    </row>
    <row r="32" spans="1:12" ht="16" hidden="1" thickBot="1" x14ac:dyDescent="0.25">
      <c r="A32" s="20"/>
      <c r="B32" s="10"/>
      <c r="C32" s="10"/>
      <c r="D32" s="10"/>
      <c r="E32" s="10"/>
      <c r="F32" s="10"/>
      <c r="G32" s="10"/>
      <c r="H32" s="10"/>
    </row>
    <row r="33" spans="1:8" ht="16" hidden="1" thickBot="1" x14ac:dyDescent="0.25">
      <c r="A33" s="120" t="s">
        <v>14</v>
      </c>
      <c r="B33" s="120"/>
      <c r="C33" s="120"/>
      <c r="D33" s="120"/>
      <c r="E33" s="120"/>
      <c r="F33" s="120"/>
      <c r="G33" s="120"/>
      <c r="H33" s="120"/>
    </row>
    <row r="34" spans="1:8" ht="16" hidden="1" thickBot="1" x14ac:dyDescent="0.25">
      <c r="A34" s="34" t="s">
        <v>31</v>
      </c>
      <c r="B34" s="6"/>
      <c r="C34" s="38"/>
      <c r="D34" s="111"/>
      <c r="E34" s="111"/>
      <c r="F34" s="111"/>
      <c r="G34" s="111"/>
      <c r="H34" s="111"/>
    </row>
    <row r="35" spans="1:8" ht="16" hidden="1" thickBot="1" x14ac:dyDescent="0.25">
      <c r="A35" s="35" t="s">
        <v>33</v>
      </c>
      <c r="B35" s="10"/>
      <c r="C35" s="38"/>
      <c r="D35" s="111"/>
      <c r="E35" s="111"/>
      <c r="F35" s="111"/>
      <c r="G35" s="111"/>
      <c r="H35" s="111"/>
    </row>
    <row r="36" spans="1:8" ht="16" hidden="1" thickBot="1" x14ac:dyDescent="0.25">
      <c r="A36" s="33"/>
      <c r="B36" s="10"/>
      <c r="C36" s="16"/>
      <c r="D36" s="112"/>
      <c r="E36" s="112"/>
      <c r="F36" s="112"/>
      <c r="G36" s="112"/>
      <c r="H36" s="113"/>
    </row>
    <row r="37" spans="1:8" ht="16" hidden="1" thickBot="1" x14ac:dyDescent="0.25">
      <c r="A37" s="33" t="s">
        <v>32</v>
      </c>
      <c r="B37" s="10" t="s">
        <v>19</v>
      </c>
      <c r="C37" s="38"/>
      <c r="D37" s="114"/>
      <c r="E37" s="115"/>
      <c r="F37" s="115"/>
      <c r="G37" s="115"/>
      <c r="H37" s="116"/>
    </row>
    <row r="38" spans="1:8" ht="16" hidden="1" thickBot="1" x14ac:dyDescent="0.25">
      <c r="A38" s="22"/>
      <c r="B38" s="10" t="s">
        <v>20</v>
      </c>
      <c r="C38" s="16"/>
      <c r="D38" s="10"/>
      <c r="E38" s="10"/>
      <c r="F38" s="10"/>
      <c r="G38" s="10"/>
      <c r="H38" s="12"/>
    </row>
    <row r="39" spans="1:8" ht="16" hidden="1" thickBot="1" x14ac:dyDescent="0.25">
      <c r="A39" s="22"/>
      <c r="B39" s="10" t="s">
        <v>19</v>
      </c>
      <c r="C39" s="38"/>
      <c r="D39" s="114"/>
      <c r="E39" s="115"/>
      <c r="F39" s="115"/>
      <c r="G39" s="115"/>
      <c r="H39" s="116"/>
    </row>
    <row r="40" spans="1:8" ht="16" hidden="1" thickBot="1" x14ac:dyDescent="0.25">
      <c r="A40" s="22"/>
      <c r="B40" s="10"/>
      <c r="C40" s="11"/>
      <c r="D40" s="112"/>
      <c r="E40" s="112"/>
      <c r="F40" s="112"/>
      <c r="G40" s="112"/>
      <c r="H40" s="113"/>
    </row>
    <row r="41" spans="1:8" ht="16" hidden="1" thickBot="1" x14ac:dyDescent="0.25">
      <c r="A41" s="13" t="s">
        <v>12</v>
      </c>
      <c r="B41" s="14"/>
      <c r="C41" s="38">
        <f>SUM(C34:C39)</f>
        <v>0</v>
      </c>
      <c r="D41" s="10"/>
      <c r="E41" s="10"/>
      <c r="F41" s="10"/>
      <c r="G41" s="10"/>
      <c r="H41" s="12"/>
    </row>
    <row r="42" spans="1:8" ht="16" hidden="1" thickBot="1" x14ac:dyDescent="0.25">
      <c r="A42" s="22" t="s">
        <v>13</v>
      </c>
      <c r="B42" s="10"/>
      <c r="C42" s="38">
        <v>0</v>
      </c>
      <c r="D42" s="10"/>
      <c r="E42" s="10"/>
      <c r="F42" s="10"/>
      <c r="G42" s="10"/>
      <c r="H42" s="12"/>
    </row>
    <row r="43" spans="1:8" ht="16" hidden="1" thickBot="1" x14ac:dyDescent="0.25">
      <c r="A43" s="37"/>
      <c r="B43" s="10"/>
      <c r="C43" s="16"/>
      <c r="D43" s="10"/>
      <c r="E43" s="10"/>
      <c r="F43" s="10"/>
      <c r="G43" s="10"/>
      <c r="H43" s="12"/>
    </row>
    <row r="44" spans="1:8" ht="16" hidden="1" thickBot="1" x14ac:dyDescent="0.25">
      <c r="A44" s="37" t="s">
        <v>36</v>
      </c>
      <c r="B44" s="10"/>
      <c r="C44" s="38"/>
      <c r="D44" s="10"/>
      <c r="E44" s="10"/>
      <c r="F44" s="10"/>
      <c r="G44" s="10"/>
      <c r="H44" s="12"/>
    </row>
    <row r="45" spans="1:8" ht="16" hidden="1" thickBot="1" x14ac:dyDescent="0.25">
      <c r="A45" s="35"/>
      <c r="B45" s="10"/>
      <c r="C45" s="16"/>
      <c r="D45" s="10"/>
      <c r="E45" s="10"/>
      <c r="F45" s="10"/>
      <c r="G45" s="10"/>
      <c r="H45" s="12"/>
    </row>
    <row r="46" spans="1:8" ht="16" hidden="1" thickBot="1" x14ac:dyDescent="0.25">
      <c r="A46" s="35" t="s">
        <v>34</v>
      </c>
      <c r="B46" s="10"/>
      <c r="C46" s="38"/>
      <c r="D46" s="124"/>
      <c r="E46" s="125"/>
      <c r="F46" s="125"/>
      <c r="G46" s="125"/>
      <c r="H46" s="126"/>
    </row>
    <row r="47" spans="1:8" ht="16" hidden="1" thickBot="1" x14ac:dyDescent="0.25">
      <c r="A47" s="24"/>
      <c r="B47" s="8"/>
      <c r="C47" s="8"/>
      <c r="D47" s="8"/>
      <c r="E47" s="8"/>
      <c r="F47" s="8"/>
      <c r="G47" s="8"/>
      <c r="H47" s="9"/>
    </row>
    <row r="48" spans="1:8" ht="16" hidden="1" thickBot="1" x14ac:dyDescent="0.25">
      <c r="A48" s="120" t="s">
        <v>16</v>
      </c>
      <c r="B48" s="120"/>
      <c r="C48" s="120"/>
      <c r="D48" s="120"/>
      <c r="E48" s="120"/>
      <c r="F48" s="120"/>
      <c r="G48" s="120"/>
      <c r="H48" s="120"/>
    </row>
    <row r="49" spans="1:8" ht="16" hidden="1" thickBot="1" x14ac:dyDescent="0.25">
      <c r="A49" s="34" t="s">
        <v>30</v>
      </c>
      <c r="B49" s="25" t="s">
        <v>18</v>
      </c>
      <c r="C49" s="38"/>
      <c r="D49" s="115"/>
      <c r="E49" s="115"/>
      <c r="F49" s="115"/>
      <c r="G49" s="115"/>
      <c r="H49" s="116"/>
    </row>
    <row r="50" spans="1:8" ht="16" hidden="1" thickBot="1" x14ac:dyDescent="0.25">
      <c r="A50" s="35" t="s">
        <v>35</v>
      </c>
      <c r="B50" s="25"/>
      <c r="C50" s="38"/>
      <c r="D50" s="116"/>
      <c r="E50" s="111"/>
      <c r="F50" s="111"/>
      <c r="G50" s="111"/>
      <c r="H50" s="111"/>
    </row>
    <row r="51" spans="1:8" ht="16" hidden="1" thickBot="1" x14ac:dyDescent="0.25">
      <c r="A51" s="22"/>
      <c r="B51" s="25" t="s">
        <v>19</v>
      </c>
      <c r="C51" s="38">
        <v>0</v>
      </c>
      <c r="D51" s="10"/>
      <c r="E51" s="10"/>
      <c r="F51" s="10"/>
      <c r="G51" s="10"/>
      <c r="H51" s="12"/>
    </row>
    <row r="52" spans="1:8" ht="16" hidden="1" thickBot="1" x14ac:dyDescent="0.25">
      <c r="A52" s="22"/>
      <c r="B52" s="25" t="s">
        <v>20</v>
      </c>
      <c r="C52" s="38">
        <v>0</v>
      </c>
      <c r="D52" s="10"/>
      <c r="E52" s="10"/>
      <c r="F52" s="10"/>
      <c r="G52" s="10"/>
      <c r="H52" s="12"/>
    </row>
    <row r="53" spans="1:8" ht="16" hidden="1" thickBot="1" x14ac:dyDescent="0.25">
      <c r="A53" s="22"/>
      <c r="B53" s="10"/>
      <c r="C53" s="11"/>
      <c r="D53" s="10"/>
      <c r="E53" s="10"/>
      <c r="F53" s="10"/>
      <c r="G53" s="10"/>
      <c r="H53" s="12"/>
    </row>
    <row r="54" spans="1:8" ht="16" hidden="1" thickBot="1" x14ac:dyDescent="0.25">
      <c r="A54" s="13" t="s">
        <v>12</v>
      </c>
      <c r="B54" s="14"/>
      <c r="C54" s="38">
        <f>SUM(C49:C53)</f>
        <v>0</v>
      </c>
      <c r="D54" s="10"/>
      <c r="E54" s="10"/>
      <c r="F54" s="10"/>
      <c r="G54" s="10"/>
      <c r="H54" s="12"/>
    </row>
    <row r="55" spans="1:8" ht="16" hidden="1" thickBot="1" x14ac:dyDescent="0.25">
      <c r="A55" s="22" t="s">
        <v>13</v>
      </c>
      <c r="B55" s="10"/>
      <c r="C55" s="38">
        <f>-C54*0.1</f>
        <v>0</v>
      </c>
      <c r="D55" s="10"/>
      <c r="E55" s="10"/>
      <c r="F55" s="10"/>
      <c r="G55" s="10"/>
      <c r="H55" s="12"/>
    </row>
    <row r="56" spans="1:8" ht="16" hidden="1" thickBot="1" x14ac:dyDescent="0.25">
      <c r="A56" s="24"/>
      <c r="B56" s="8"/>
      <c r="C56" s="8"/>
      <c r="D56" s="8"/>
      <c r="E56" s="8"/>
      <c r="F56" s="8"/>
      <c r="G56" s="8"/>
      <c r="H56" s="9"/>
    </row>
    <row r="57" spans="1:8" ht="16" hidden="1" thickBot="1" x14ac:dyDescent="0.25">
      <c r="A57" s="120" t="s">
        <v>17</v>
      </c>
      <c r="B57" s="120"/>
      <c r="C57" s="120"/>
      <c r="D57" s="120"/>
      <c r="E57" s="120"/>
      <c r="F57" s="120"/>
      <c r="G57" s="120"/>
      <c r="H57" s="120"/>
    </row>
    <row r="58" spans="1:8" ht="16" hidden="1" thickBot="1" x14ac:dyDescent="0.25">
      <c r="A58" s="23" t="s">
        <v>27</v>
      </c>
      <c r="B58" s="25" t="s">
        <v>18</v>
      </c>
      <c r="C58" s="38">
        <v>0</v>
      </c>
      <c r="D58" s="6"/>
      <c r="E58" s="6"/>
      <c r="F58" s="6"/>
      <c r="G58" s="6"/>
      <c r="H58" s="7"/>
    </row>
    <row r="59" spans="1:8" ht="16" hidden="1" thickBot="1" x14ac:dyDescent="0.25">
      <c r="A59" s="22"/>
      <c r="B59" s="25" t="s">
        <v>19</v>
      </c>
      <c r="C59" s="38">
        <v>0</v>
      </c>
      <c r="D59" s="10"/>
      <c r="E59" s="10"/>
      <c r="F59" s="10"/>
      <c r="G59" s="10"/>
      <c r="H59" s="12"/>
    </row>
    <row r="60" spans="1:8" ht="16" hidden="1" thickBot="1" x14ac:dyDescent="0.25">
      <c r="A60" s="22"/>
      <c r="B60" s="25" t="s">
        <v>20</v>
      </c>
      <c r="C60" s="38">
        <v>0</v>
      </c>
      <c r="D60" s="123" t="s">
        <v>38</v>
      </c>
      <c r="E60" s="112"/>
      <c r="F60" s="112"/>
      <c r="G60" s="112"/>
      <c r="H60" s="113"/>
    </row>
    <row r="61" spans="1:8" ht="16" hidden="1" thickBot="1" x14ac:dyDescent="0.25">
      <c r="A61" s="22"/>
      <c r="B61" s="10"/>
      <c r="C61" s="11"/>
      <c r="D61" s="10"/>
      <c r="E61" s="10"/>
      <c r="F61" s="10"/>
      <c r="G61" s="10"/>
      <c r="H61" s="12"/>
    </row>
    <row r="62" spans="1:8" ht="16" hidden="1" thickBot="1" x14ac:dyDescent="0.25">
      <c r="A62" s="13" t="s">
        <v>12</v>
      </c>
      <c r="B62" s="14"/>
      <c r="C62" s="38">
        <f>SUM(C58:C61)</f>
        <v>0</v>
      </c>
      <c r="D62" s="10"/>
      <c r="E62" s="10"/>
      <c r="F62" s="10"/>
      <c r="G62" s="10"/>
      <c r="H62" s="12"/>
    </row>
    <row r="63" spans="1:8" ht="16" hidden="1" thickBot="1" x14ac:dyDescent="0.25">
      <c r="A63" s="22" t="s">
        <v>13</v>
      </c>
      <c r="B63" s="10"/>
      <c r="C63" s="38"/>
      <c r="D63" s="10"/>
      <c r="E63" s="10"/>
      <c r="F63" s="10"/>
      <c r="G63" s="10"/>
      <c r="H63" s="12"/>
    </row>
    <row r="64" spans="1:8" ht="16" hidden="1" thickBot="1" x14ac:dyDescent="0.25">
      <c r="A64" s="35"/>
      <c r="B64" s="10"/>
      <c r="C64" s="16"/>
      <c r="D64" s="10"/>
      <c r="E64" s="10"/>
      <c r="F64" s="10"/>
      <c r="G64" s="10"/>
      <c r="H64" s="12"/>
    </row>
    <row r="65" spans="1:8" ht="16" hidden="1" thickBot="1" x14ac:dyDescent="0.25">
      <c r="A65" s="24"/>
      <c r="B65" s="8"/>
      <c r="C65" s="8"/>
      <c r="D65" s="8"/>
      <c r="E65" s="8"/>
      <c r="F65" s="8"/>
      <c r="G65" s="8"/>
      <c r="H65" s="9"/>
    </row>
    <row r="66" spans="1:8" ht="16" hidden="1" thickBot="1" x14ac:dyDescent="0.25">
      <c r="A66" s="120" t="s">
        <v>23</v>
      </c>
      <c r="B66" s="120"/>
      <c r="C66" s="120"/>
      <c r="D66" s="120"/>
      <c r="E66" s="120"/>
      <c r="F66" s="120"/>
      <c r="G66" s="120"/>
      <c r="H66" s="120"/>
    </row>
    <row r="67" spans="1:8" ht="16" hidden="1" thickBot="1" x14ac:dyDescent="0.25">
      <c r="A67" s="23"/>
      <c r="B67" s="6" t="s">
        <v>18</v>
      </c>
      <c r="C67" s="18"/>
      <c r="D67" s="6"/>
      <c r="E67" s="6"/>
      <c r="F67" s="6"/>
      <c r="G67" s="6"/>
      <c r="H67" s="7"/>
    </row>
    <row r="68" spans="1:8" ht="16" hidden="1" thickBot="1" x14ac:dyDescent="0.25">
      <c r="A68" s="22"/>
      <c r="B68" s="10" t="s">
        <v>19</v>
      </c>
      <c r="C68" s="16"/>
      <c r="D68" s="10"/>
      <c r="E68" s="10"/>
      <c r="F68" s="10"/>
      <c r="G68" s="10"/>
      <c r="H68" s="12"/>
    </row>
    <row r="69" spans="1:8" ht="16" hidden="1" thickBot="1" x14ac:dyDescent="0.25">
      <c r="A69" s="22"/>
      <c r="B69" s="10" t="s">
        <v>20</v>
      </c>
      <c r="C69" s="16"/>
      <c r="D69" s="10"/>
      <c r="E69" s="10"/>
      <c r="F69" s="10"/>
      <c r="G69" s="10"/>
      <c r="H69" s="12"/>
    </row>
    <row r="70" spans="1:8" ht="16" hidden="1" thickBot="1" x14ac:dyDescent="0.25">
      <c r="A70" s="22"/>
      <c r="B70" s="10"/>
      <c r="C70" s="11"/>
      <c r="D70" s="10"/>
      <c r="E70" s="10"/>
      <c r="F70" s="10"/>
      <c r="G70" s="10"/>
      <c r="H70" s="12"/>
    </row>
    <row r="71" spans="1:8" ht="16" hidden="1" thickBot="1" x14ac:dyDescent="0.25">
      <c r="A71" s="13" t="s">
        <v>12</v>
      </c>
      <c r="B71" s="14"/>
      <c r="C71" s="16">
        <f>SUM(C67:C70)</f>
        <v>0</v>
      </c>
      <c r="D71" s="10"/>
      <c r="E71" s="10"/>
      <c r="F71" s="10"/>
      <c r="G71" s="10"/>
      <c r="H71" s="12"/>
    </row>
    <row r="72" spans="1:8" ht="16" hidden="1" thickBot="1" x14ac:dyDescent="0.25">
      <c r="A72" s="22" t="s">
        <v>13</v>
      </c>
      <c r="B72" s="10"/>
      <c r="C72" s="16">
        <f>-C71*0.1</f>
        <v>0</v>
      </c>
      <c r="D72" s="10"/>
      <c r="E72" s="10"/>
      <c r="F72" s="10"/>
      <c r="G72" s="10"/>
      <c r="H72" s="12"/>
    </row>
    <row r="73" spans="1:8" ht="16" hidden="1" thickBot="1" x14ac:dyDescent="0.25">
      <c r="A73" s="24"/>
      <c r="B73" s="8"/>
      <c r="C73" s="8"/>
      <c r="D73" s="8"/>
      <c r="E73" s="8"/>
      <c r="F73" s="8"/>
      <c r="G73" s="8"/>
      <c r="H73" s="9"/>
    </row>
    <row r="74" spans="1:8" ht="16" hidden="1" thickBot="1" x14ac:dyDescent="0.25">
      <c r="A74" s="120" t="s">
        <v>28</v>
      </c>
      <c r="B74" s="120"/>
      <c r="C74" s="120"/>
      <c r="D74" s="120"/>
      <c r="E74" s="120"/>
      <c r="F74" s="120"/>
      <c r="G74" s="120"/>
      <c r="H74" s="120"/>
    </row>
    <row r="75" spans="1:8" ht="16" hidden="1" thickBot="1" x14ac:dyDescent="0.25">
      <c r="A75" s="23" t="s">
        <v>29</v>
      </c>
      <c r="B75" s="6" t="s">
        <v>18</v>
      </c>
      <c r="C75" s="18">
        <v>0</v>
      </c>
      <c r="D75" s="121"/>
      <c r="E75" s="121"/>
      <c r="F75" s="121"/>
      <c r="G75" s="121"/>
      <c r="H75" s="122"/>
    </row>
    <row r="76" spans="1:8" ht="16" hidden="1" thickBot="1" x14ac:dyDescent="0.25">
      <c r="A76" s="22"/>
      <c r="B76" s="10" t="s">
        <v>19</v>
      </c>
      <c r="C76" s="16"/>
      <c r="D76" s="10"/>
      <c r="E76" s="10"/>
      <c r="F76" s="10"/>
      <c r="G76" s="10"/>
      <c r="H76" s="12"/>
    </row>
    <row r="77" spans="1:8" ht="16" hidden="1" thickBot="1" x14ac:dyDescent="0.25">
      <c r="A77" s="22"/>
      <c r="B77" s="10" t="s">
        <v>20</v>
      </c>
      <c r="C77" s="16"/>
      <c r="D77" s="112"/>
      <c r="E77" s="112"/>
      <c r="F77" s="112"/>
      <c r="G77" s="112"/>
      <c r="H77" s="113"/>
    </row>
    <row r="78" spans="1:8" ht="16" hidden="1" thickBot="1" x14ac:dyDescent="0.25">
      <c r="A78" s="22"/>
      <c r="B78" s="10"/>
      <c r="C78" s="11"/>
      <c r="D78" s="10"/>
      <c r="E78" s="10"/>
      <c r="F78" s="10"/>
      <c r="G78" s="10"/>
      <c r="H78" s="12"/>
    </row>
    <row r="79" spans="1:8" ht="16" hidden="1" thickBot="1" x14ac:dyDescent="0.25">
      <c r="A79" s="13" t="s">
        <v>12</v>
      </c>
      <c r="B79" s="14"/>
      <c r="C79" s="16">
        <f>SUM(C75:C78)</f>
        <v>0</v>
      </c>
      <c r="D79" s="10"/>
      <c r="E79" s="10"/>
      <c r="F79" s="10"/>
      <c r="G79" s="10"/>
      <c r="H79" s="12"/>
    </row>
    <row r="80" spans="1:8" ht="16" hidden="1" thickBot="1" x14ac:dyDescent="0.25">
      <c r="A80" s="22" t="s">
        <v>13</v>
      </c>
      <c r="B80" s="10"/>
      <c r="C80" s="16">
        <f>-C79*0.1</f>
        <v>0</v>
      </c>
      <c r="D80" s="10"/>
      <c r="E80" s="10"/>
      <c r="F80" s="10"/>
      <c r="G80" s="10"/>
      <c r="H80" s="12"/>
    </row>
    <row r="81" spans="1:8" ht="16" hidden="1" thickBot="1" x14ac:dyDescent="0.25">
      <c r="A81" s="24"/>
      <c r="B81" s="8"/>
      <c r="C81" s="8"/>
      <c r="D81" s="8"/>
      <c r="E81" s="8"/>
      <c r="F81" s="8"/>
      <c r="G81" s="8"/>
      <c r="H81" s="9"/>
    </row>
    <row r="82" spans="1:8" ht="16" hidden="1" thickBot="1" x14ac:dyDescent="0.25">
      <c r="A82" s="117" t="s">
        <v>11</v>
      </c>
      <c r="B82" s="118"/>
      <c r="C82" s="118"/>
      <c r="D82" s="118"/>
      <c r="E82" s="118"/>
      <c r="F82" s="118"/>
      <c r="G82" s="118"/>
      <c r="H82" s="119"/>
    </row>
    <row r="83" spans="1:8" ht="16" hidden="1" thickBot="1" x14ac:dyDescent="0.25">
      <c r="A83" s="19" t="s">
        <v>24</v>
      </c>
      <c r="B83" s="6"/>
      <c r="C83" s="36">
        <v>0</v>
      </c>
      <c r="D83" s="6"/>
      <c r="E83" s="6"/>
      <c r="F83" s="6"/>
      <c r="G83" s="6"/>
      <c r="H83" s="7"/>
    </row>
    <row r="84" spans="1:8" ht="16" hidden="1" thickBot="1" x14ac:dyDescent="0.25">
      <c r="A84" s="17"/>
      <c r="B84" s="10"/>
      <c r="C84" s="30"/>
      <c r="D84" s="31"/>
      <c r="E84" s="31"/>
      <c r="F84" s="31"/>
      <c r="G84" s="31"/>
      <c r="H84" s="32"/>
    </row>
    <row r="85" spans="1:8" ht="16" hidden="1" thickBot="1" x14ac:dyDescent="0.25">
      <c r="A85" s="17" t="s">
        <v>37</v>
      </c>
      <c r="B85" s="10"/>
      <c r="C85" s="36">
        <v>21000</v>
      </c>
      <c r="D85" s="111" t="s">
        <v>39</v>
      </c>
      <c r="E85" s="111"/>
      <c r="F85" s="111"/>
      <c r="G85" s="111"/>
      <c r="H85" s="111"/>
    </row>
    <row r="86" spans="1:8" ht="16" hidden="1" thickBot="1" x14ac:dyDescent="0.25">
      <c r="A86" s="17" t="s">
        <v>26</v>
      </c>
      <c r="B86" s="10" t="s">
        <v>19</v>
      </c>
      <c r="C86" s="16">
        <v>0</v>
      </c>
      <c r="D86" s="10"/>
      <c r="E86" s="10"/>
      <c r="F86" s="10"/>
      <c r="G86" s="10"/>
      <c r="H86" s="12"/>
    </row>
    <row r="87" spans="1:8" ht="16" hidden="1" thickBot="1" x14ac:dyDescent="0.25">
      <c r="A87" s="17"/>
      <c r="B87" s="10" t="s">
        <v>20</v>
      </c>
      <c r="C87" s="16">
        <v>0</v>
      </c>
      <c r="D87" s="10"/>
      <c r="E87" s="10"/>
      <c r="F87" s="10"/>
      <c r="G87" s="10"/>
      <c r="H87" s="12"/>
    </row>
    <row r="88" spans="1:8" ht="16" hidden="1" thickBot="1" x14ac:dyDescent="0.25">
      <c r="A88" s="17"/>
      <c r="B88" s="10" t="s">
        <v>12</v>
      </c>
      <c r="C88" s="21">
        <f>+C86+C87</f>
        <v>0</v>
      </c>
      <c r="D88" s="10"/>
      <c r="E88" s="10"/>
      <c r="F88" s="10"/>
      <c r="G88" s="10"/>
      <c r="H88" s="12"/>
    </row>
    <row r="89" spans="1:8" ht="16" hidden="1" thickBot="1" x14ac:dyDescent="0.25">
      <c r="A89" s="17"/>
      <c r="B89" s="10"/>
      <c r="C89" s="16"/>
      <c r="D89" s="10"/>
      <c r="E89" s="10"/>
      <c r="F89" s="10"/>
      <c r="G89" s="10"/>
      <c r="H89" s="12"/>
    </row>
    <row r="90" spans="1:8" ht="16" hidden="1" thickBot="1" x14ac:dyDescent="0.25">
      <c r="A90" s="17"/>
      <c r="B90" s="10"/>
      <c r="C90" s="10"/>
      <c r="D90" s="10"/>
      <c r="E90" s="10"/>
      <c r="F90" s="10"/>
      <c r="G90" s="10"/>
      <c r="H90" s="12"/>
    </row>
    <row r="91" spans="1:8" x14ac:dyDescent="0.2">
      <c r="A91" s="3" t="s">
        <v>44</v>
      </c>
      <c r="B91" s="110">
        <v>44773</v>
      </c>
      <c r="C91" s="110"/>
      <c r="D91" s="110"/>
      <c r="E91" s="94"/>
      <c r="G91" s="75"/>
      <c r="H91" s="76"/>
    </row>
    <row r="92" spans="1:8" x14ac:dyDescent="0.2">
      <c r="B92" s="99">
        <v>44742</v>
      </c>
      <c r="C92" s="42" t="s">
        <v>43</v>
      </c>
      <c r="D92" s="42" t="s">
        <v>41</v>
      </c>
      <c r="E92" s="42"/>
      <c r="F92" s="99">
        <v>44773</v>
      </c>
      <c r="G92" s="74"/>
      <c r="H92" s="78"/>
    </row>
    <row r="93" spans="1:8" ht="15.5" customHeight="1" x14ac:dyDescent="0.2">
      <c r="A93" s="79" t="s">
        <v>9</v>
      </c>
      <c r="B93" s="5">
        <v>0</v>
      </c>
      <c r="C93" s="5"/>
      <c r="D93" s="5"/>
      <c r="E93" s="5"/>
      <c r="F93" s="5">
        <f t="shared" ref="F93" si="0">SUM(B93:E93)</f>
        <v>0</v>
      </c>
      <c r="G93" s="108"/>
      <c r="H93" s="78"/>
    </row>
    <row r="94" spans="1:8" x14ac:dyDescent="0.2">
      <c r="A94" s="79" t="s">
        <v>21</v>
      </c>
      <c r="B94" s="5">
        <v>1000</v>
      </c>
      <c r="C94" s="5"/>
      <c r="D94" s="5"/>
      <c r="E94" s="5"/>
      <c r="F94" s="5">
        <f>+B94+C94-D94</f>
        <v>1000</v>
      </c>
      <c r="G94" s="74"/>
      <c r="H94" s="78"/>
    </row>
    <row r="95" spans="1:8" x14ac:dyDescent="0.2">
      <c r="A95" s="79" t="s">
        <v>42</v>
      </c>
      <c r="B95" s="5">
        <v>0</v>
      </c>
      <c r="C95" s="5"/>
      <c r="D95" s="5"/>
      <c r="E95" s="5"/>
      <c r="F95" s="5">
        <f t="shared" ref="F95:F99" si="1">+B95+C95-D95</f>
        <v>0</v>
      </c>
      <c r="G95" s="74"/>
      <c r="H95" s="78"/>
    </row>
    <row r="96" spans="1:8" x14ac:dyDescent="0.2">
      <c r="A96" s="79" t="s">
        <v>53</v>
      </c>
      <c r="B96" s="5">
        <v>1825</v>
      </c>
      <c r="C96" s="5">
        <v>458.19</v>
      </c>
      <c r="D96" s="5"/>
      <c r="E96" s="5"/>
      <c r="F96" s="5">
        <f t="shared" si="1"/>
        <v>2283.19</v>
      </c>
      <c r="G96" s="74" t="s">
        <v>66</v>
      </c>
      <c r="H96" s="78"/>
    </row>
    <row r="97" spans="1:8" x14ac:dyDescent="0.2">
      <c r="A97" s="79" t="s">
        <v>52</v>
      </c>
      <c r="B97" s="5">
        <v>12161</v>
      </c>
      <c r="C97" s="5"/>
      <c r="D97" s="5">
        <v>169.57</v>
      </c>
      <c r="E97" s="5"/>
      <c r="F97" s="5">
        <f t="shared" si="1"/>
        <v>11991.43</v>
      </c>
      <c r="G97" s="109" t="s">
        <v>67</v>
      </c>
      <c r="H97" s="78"/>
    </row>
    <row r="98" spans="1:8" x14ac:dyDescent="0.2">
      <c r="A98" s="79" t="s">
        <v>61</v>
      </c>
      <c r="B98" s="5">
        <v>6657</v>
      </c>
      <c r="C98" s="5"/>
      <c r="D98" s="5"/>
      <c r="E98" s="5"/>
      <c r="F98" s="5">
        <f t="shared" si="1"/>
        <v>6657</v>
      </c>
      <c r="G98" s="109"/>
      <c r="H98" s="78"/>
    </row>
    <row r="99" spans="1:8" x14ac:dyDescent="0.2">
      <c r="A99" s="79" t="s">
        <v>65</v>
      </c>
      <c r="B99" s="5">
        <v>1295</v>
      </c>
      <c r="C99" s="5">
        <v>1085.17</v>
      </c>
      <c r="D99" s="5"/>
      <c r="E99" s="5"/>
      <c r="F99" s="5">
        <f t="shared" si="1"/>
        <v>2380.17</v>
      </c>
      <c r="G99" s="109" t="s">
        <v>68</v>
      </c>
      <c r="H99" s="78"/>
    </row>
    <row r="100" spans="1:8" hidden="1" x14ac:dyDescent="0.2">
      <c r="A100" s="79" t="s">
        <v>46</v>
      </c>
      <c r="B100" s="5">
        <v>0</v>
      </c>
      <c r="C100" s="5"/>
      <c r="D100" s="5"/>
      <c r="E100" s="5"/>
      <c r="F100" s="5">
        <f t="shared" ref="F100:F101" si="2">SUM(B100:E100)</f>
        <v>0</v>
      </c>
      <c r="G100" s="109"/>
      <c r="H100" s="78"/>
    </row>
    <row r="101" spans="1:8" hidden="1" x14ac:dyDescent="0.2">
      <c r="A101" s="79" t="s">
        <v>48</v>
      </c>
      <c r="B101" s="5">
        <v>0</v>
      </c>
      <c r="C101" s="5"/>
      <c r="D101" s="5"/>
      <c r="E101" s="5"/>
      <c r="F101" s="5">
        <f t="shared" si="2"/>
        <v>0</v>
      </c>
      <c r="G101" s="10"/>
      <c r="H101" s="78"/>
    </row>
    <row r="102" spans="1:8" x14ac:dyDescent="0.2">
      <c r="A102" s="77"/>
      <c r="G102" s="10"/>
      <c r="H102" s="78"/>
    </row>
    <row r="103" spans="1:8" x14ac:dyDescent="0.2">
      <c r="A103" s="96" t="s">
        <v>47</v>
      </c>
      <c r="B103" s="55">
        <f>SUM(B93:B102)</f>
        <v>22938</v>
      </c>
      <c r="C103" s="5">
        <f>SUM(C93:C101)</f>
        <v>1543.3600000000001</v>
      </c>
      <c r="D103" s="5">
        <f>SUM(D93:D102)</f>
        <v>169.57</v>
      </c>
      <c r="E103" s="5">
        <f>SUM(E93:E102)</f>
        <v>0</v>
      </c>
      <c r="F103" s="55">
        <f>SUM(F93:F102)</f>
        <v>24311.79</v>
      </c>
      <c r="G103" s="10"/>
      <c r="H103" s="78"/>
    </row>
    <row r="104" spans="1:8" ht="16" thickBot="1" x14ac:dyDescent="0.25">
      <c r="A104" s="83"/>
      <c r="B104" s="80"/>
      <c r="C104" s="81"/>
      <c r="D104" s="80"/>
      <c r="E104" s="80"/>
      <c r="F104" s="80"/>
      <c r="G104" s="80"/>
      <c r="H104" s="82"/>
    </row>
  </sheetData>
  <mergeCells count="28">
    <mergeCell ref="B1:C1"/>
    <mergeCell ref="E11:H11"/>
    <mergeCell ref="A25:E25"/>
    <mergeCell ref="E12:H12"/>
    <mergeCell ref="E13:H13"/>
    <mergeCell ref="A22:H22"/>
    <mergeCell ref="A24:E24"/>
    <mergeCell ref="A33:H33"/>
    <mergeCell ref="A48:H48"/>
    <mergeCell ref="A57:H57"/>
    <mergeCell ref="A66:H66"/>
    <mergeCell ref="A28:H28"/>
    <mergeCell ref="D35:H35"/>
    <mergeCell ref="D46:H46"/>
    <mergeCell ref="D50:H50"/>
    <mergeCell ref="D49:H49"/>
    <mergeCell ref="D40:H40"/>
    <mergeCell ref="D39:H39"/>
    <mergeCell ref="D60:H60"/>
    <mergeCell ref="B91:D91"/>
    <mergeCell ref="D85:H85"/>
    <mergeCell ref="D77:H77"/>
    <mergeCell ref="D36:H36"/>
    <mergeCell ref="D34:H34"/>
    <mergeCell ref="D37:H37"/>
    <mergeCell ref="A82:H82"/>
    <mergeCell ref="A74:H74"/>
    <mergeCell ref="D75:H75"/>
  </mergeCells>
  <phoneticPr fontId="13" type="noConversion"/>
  <hyperlinks>
    <hyperlink ref="A24" r:id="rId1"/>
  </hyperlinks>
  <pageMargins left="0.7" right="0.22" top="0.54" bottom="0.4" header="0.3" footer="0.12"/>
  <pageSetup scale="82" orientation="landscape" r:id="rId2"/>
  <headerFooter>
    <oddHeader>&amp;C&amp;"Book Antiqua,Regular"&amp;14Thomas Jefferson High School Parent Partners</oddHeader>
    <oddFooter>&amp;L&amp;F: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J12" sqref="J12:M12"/>
    </sheetView>
  </sheetViews>
  <sheetFormatPr baseColWidth="10" defaultColWidth="8.83203125" defaultRowHeight="15" x14ac:dyDescent="0.2"/>
  <cols>
    <col min="1" max="1" width="29.1640625" customWidth="1"/>
  </cols>
  <sheetData>
    <row r="1" spans="1:13" ht="60" x14ac:dyDescent="0.2">
      <c r="A1" s="77"/>
      <c r="B1" s="41"/>
      <c r="C1" s="42" t="s">
        <v>43</v>
      </c>
      <c r="D1" s="42" t="s">
        <v>41</v>
      </c>
      <c r="E1" s="42"/>
      <c r="F1" s="41" t="s">
        <v>54</v>
      </c>
      <c r="G1" t="s">
        <v>45</v>
      </c>
      <c r="J1">
        <v>2020</v>
      </c>
      <c r="K1">
        <v>2021</v>
      </c>
      <c r="L1">
        <v>2022</v>
      </c>
      <c r="M1">
        <v>2023</v>
      </c>
    </row>
    <row r="2" spans="1:13" x14ac:dyDescent="0.2">
      <c r="A2" s="79" t="s">
        <v>9</v>
      </c>
      <c r="B2" s="5">
        <v>3573</v>
      </c>
      <c r="C2" s="5"/>
      <c r="D2" s="5"/>
      <c r="E2" s="5"/>
      <c r="F2" s="5">
        <f>B2+C2-D2</f>
        <v>3573</v>
      </c>
      <c r="G2" s="93"/>
      <c r="J2">
        <v>8394</v>
      </c>
      <c r="K2">
        <v>2000</v>
      </c>
      <c r="L2">
        <v>672</v>
      </c>
      <c r="M2">
        <v>672</v>
      </c>
    </row>
    <row r="3" spans="1:13" x14ac:dyDescent="0.2">
      <c r="A3" s="79" t="s">
        <v>21</v>
      </c>
      <c r="B3" s="5">
        <v>1000</v>
      </c>
      <c r="C3" s="5"/>
      <c r="D3" s="5"/>
      <c r="E3" s="5"/>
      <c r="F3" s="5">
        <f>B3+C3-D3</f>
        <v>1000</v>
      </c>
      <c r="G3" s="95"/>
      <c r="J3">
        <v>672</v>
      </c>
      <c r="K3">
        <v>672</v>
      </c>
      <c r="L3">
        <v>400</v>
      </c>
      <c r="M3">
        <v>50</v>
      </c>
    </row>
    <row r="4" spans="1:13" x14ac:dyDescent="0.2">
      <c r="A4" s="79" t="s">
        <v>55</v>
      </c>
      <c r="B4" s="5">
        <v>1893</v>
      </c>
      <c r="C4" s="5"/>
      <c r="D4" s="5">
        <v>1893</v>
      </c>
      <c r="E4" s="5"/>
      <c r="F4" s="5">
        <f t="shared" ref="F4:F11" si="0">B4+C4-D4</f>
        <v>0</v>
      </c>
      <c r="G4" s="93" t="s">
        <v>56</v>
      </c>
      <c r="J4">
        <v>250</v>
      </c>
      <c r="K4">
        <v>500</v>
      </c>
      <c r="L4">
        <v>250.04</v>
      </c>
      <c r="M4">
        <v>420</v>
      </c>
    </row>
    <row r="5" spans="1:13" x14ac:dyDescent="0.2">
      <c r="A5" s="79" t="s">
        <v>57</v>
      </c>
      <c r="B5" s="5">
        <v>796</v>
      </c>
      <c r="C5" s="5"/>
      <c r="D5" s="5">
        <v>796</v>
      </c>
      <c r="E5" s="5"/>
      <c r="F5" s="5">
        <f>B5+C5-D5</f>
        <v>0</v>
      </c>
      <c r="G5" s="93" t="s">
        <v>56</v>
      </c>
      <c r="J5">
        <v>800</v>
      </c>
      <c r="K5" t="s">
        <v>50</v>
      </c>
      <c r="L5">
        <v>183.68</v>
      </c>
      <c r="M5">
        <v>173.19</v>
      </c>
    </row>
    <row r="6" spans="1:13" x14ac:dyDescent="0.2">
      <c r="A6" s="79" t="s">
        <v>23</v>
      </c>
      <c r="B6" s="5">
        <v>8394</v>
      </c>
      <c r="C6" s="5">
        <f>672.25+250</f>
        <v>922.25</v>
      </c>
      <c r="D6" s="5"/>
      <c r="E6" s="5"/>
      <c r="F6" s="5">
        <f t="shared" si="0"/>
        <v>9316.25</v>
      </c>
      <c r="G6" s="93"/>
      <c r="J6">
        <v>10</v>
      </c>
      <c r="K6" t="s">
        <v>50</v>
      </c>
      <c r="L6">
        <v>140.47999999999999</v>
      </c>
      <c r="M6">
        <v>500</v>
      </c>
    </row>
    <row r="7" spans="1:13" x14ac:dyDescent="0.2">
      <c r="A7" s="79" t="s">
        <v>42</v>
      </c>
      <c r="B7" s="5">
        <v>1550</v>
      </c>
      <c r="C7" s="5">
        <v>672.25</v>
      </c>
      <c r="D7" s="5"/>
      <c r="E7" s="5"/>
      <c r="F7" s="5">
        <f t="shared" si="0"/>
        <v>2222.25</v>
      </c>
      <c r="G7" s="93"/>
      <c r="J7">
        <v>1000</v>
      </c>
      <c r="L7">
        <v>50</v>
      </c>
    </row>
    <row r="8" spans="1:13" x14ac:dyDescent="0.2">
      <c r="A8" s="79" t="s">
        <v>53</v>
      </c>
      <c r="B8" s="5"/>
      <c r="C8" s="5">
        <v>672.25</v>
      </c>
      <c r="D8" s="5"/>
      <c r="E8" s="5"/>
      <c r="F8" s="5">
        <f t="shared" si="0"/>
        <v>672.25</v>
      </c>
      <c r="G8" s="93"/>
      <c r="L8">
        <v>10</v>
      </c>
    </row>
    <row r="9" spans="1:13" x14ac:dyDescent="0.2">
      <c r="A9" s="79" t="s">
        <v>52</v>
      </c>
      <c r="B9" s="5"/>
      <c r="C9" s="5">
        <v>672.25</v>
      </c>
      <c r="D9" s="5"/>
      <c r="E9" s="5"/>
      <c r="F9" s="5">
        <f t="shared" si="0"/>
        <v>672.25</v>
      </c>
      <c r="G9" s="93"/>
      <c r="L9">
        <v>500</v>
      </c>
    </row>
    <row r="10" spans="1:13" x14ac:dyDescent="0.2">
      <c r="A10" s="79" t="s">
        <v>46</v>
      </c>
      <c r="B10" s="5">
        <v>1057.79</v>
      </c>
      <c r="C10" s="5"/>
      <c r="D10" s="5"/>
      <c r="E10" s="5"/>
      <c r="F10" s="5">
        <f t="shared" si="0"/>
        <v>1057.79</v>
      </c>
      <c r="G10" s="93"/>
    </row>
    <row r="11" spans="1:13" x14ac:dyDescent="0.2">
      <c r="A11" s="79" t="s">
        <v>48</v>
      </c>
      <c r="B11" s="5">
        <v>528</v>
      </c>
      <c r="C11" s="5"/>
      <c r="D11" s="5"/>
      <c r="E11" s="5"/>
      <c r="F11" s="5">
        <f t="shared" si="0"/>
        <v>528</v>
      </c>
      <c r="G11" s="93"/>
    </row>
    <row r="12" spans="1:13" x14ac:dyDescent="0.2">
      <c r="A12" s="77"/>
      <c r="J12" s="98">
        <f>SUM(J2:J11)</f>
        <v>11126</v>
      </c>
      <c r="K12" s="98">
        <f t="shared" ref="K12:M12" si="1">SUM(K2:K11)</f>
        <v>3172</v>
      </c>
      <c r="L12" s="98">
        <f t="shared" si="1"/>
        <v>2206.1999999999998</v>
      </c>
      <c r="M12" s="98">
        <f t="shared" si="1"/>
        <v>1815.19</v>
      </c>
    </row>
    <row r="13" spans="1:13" x14ac:dyDescent="0.2">
      <c r="A13" s="96" t="s">
        <v>47</v>
      </c>
      <c r="B13" s="55">
        <f>SUM(B2:B12)</f>
        <v>18791.79</v>
      </c>
      <c r="C13" s="5">
        <f>SUM(C2:C11)</f>
        <v>2939</v>
      </c>
      <c r="D13" s="5">
        <f>SUM(D2:D12)</f>
        <v>2689</v>
      </c>
      <c r="E13" s="5">
        <f>SUM(E2:E12)</f>
        <v>0</v>
      </c>
      <c r="F13" s="55">
        <f>SUM(F2:F12)</f>
        <v>19041.79</v>
      </c>
    </row>
    <row r="14" spans="1:13" x14ac:dyDescent="0.2">
      <c r="A14" s="77"/>
    </row>
    <row r="15" spans="1:13" x14ac:dyDescent="0.2">
      <c r="A15" s="77" t="s">
        <v>58</v>
      </c>
    </row>
    <row r="16" spans="1:13" ht="16" thickBot="1" x14ac:dyDescent="0.25">
      <c r="A16" s="97" t="s">
        <v>59</v>
      </c>
      <c r="B16" s="80"/>
      <c r="C16" s="81"/>
      <c r="D16" s="80"/>
      <c r="E16" s="80"/>
      <c r="F16" s="80"/>
      <c r="G16" s="8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7"/>
  <sheetViews>
    <sheetView zoomScale="112" zoomScaleNormal="112" zoomScalePageLayoutView="112" workbookViewId="0">
      <pane ySplit="1" topLeftCell="A2" activePane="bottomLeft" state="frozen"/>
      <selection activeCell="C98" sqref="C98"/>
      <selection pane="bottomLeft" sqref="A1:XFD1048576"/>
    </sheetView>
  </sheetViews>
  <sheetFormatPr baseColWidth="10" defaultColWidth="8.83203125" defaultRowHeight="15" x14ac:dyDescent="0.2"/>
  <cols>
    <col min="1" max="1" width="41.6640625" customWidth="1"/>
    <col min="2" max="2" width="11.5" bestFit="1" customWidth="1"/>
    <col min="3" max="9" width="10.1640625" hidden="1" customWidth="1"/>
    <col min="10" max="10" width="10.1640625" style="103" customWidth="1"/>
    <col min="11" max="12" width="11.1640625" customWidth="1"/>
    <col min="13" max="13" width="51.1640625" bestFit="1" customWidth="1"/>
  </cols>
  <sheetData>
    <row r="1" spans="1:13" ht="16" x14ac:dyDescent="0.2">
      <c r="A1" s="49"/>
      <c r="B1" s="59"/>
    </row>
    <row r="2" spans="1:13" x14ac:dyDescent="0.2">
      <c r="A2" s="46"/>
      <c r="B2" s="84"/>
      <c r="C2" s="47"/>
      <c r="D2" s="47"/>
      <c r="E2" s="47"/>
      <c r="F2" s="47"/>
      <c r="G2" s="47"/>
      <c r="H2" s="47"/>
      <c r="I2" s="47"/>
      <c r="J2" s="104"/>
      <c r="K2" s="47"/>
      <c r="L2" s="47"/>
      <c r="M2" s="48"/>
    </row>
    <row r="3" spans="1:13" x14ac:dyDescent="0.2">
      <c r="B3" s="85"/>
      <c r="C3" s="43"/>
      <c r="D3" s="43"/>
      <c r="E3" s="43"/>
      <c r="F3" s="43"/>
      <c r="G3" s="43"/>
      <c r="H3" s="43"/>
      <c r="I3" s="43"/>
      <c r="J3" s="105"/>
      <c r="K3" s="44"/>
      <c r="L3" s="44"/>
      <c r="M3" s="89"/>
    </row>
    <row r="4" spans="1:13" x14ac:dyDescent="0.2">
      <c r="B4" s="85"/>
      <c r="C4" s="43"/>
      <c r="D4" s="43"/>
      <c r="E4" s="43"/>
      <c r="F4" s="43"/>
      <c r="G4" s="43"/>
      <c r="H4" s="43"/>
      <c r="I4" s="43"/>
      <c r="J4" s="105"/>
      <c r="K4" s="44"/>
      <c r="L4" s="44"/>
      <c r="M4" s="89"/>
    </row>
    <row r="5" spans="1:13" x14ac:dyDescent="0.2">
      <c r="B5" s="85"/>
      <c r="C5" s="43"/>
      <c r="D5" s="43"/>
      <c r="E5" s="43"/>
      <c r="F5" s="43"/>
      <c r="G5" s="43"/>
      <c r="H5" s="43"/>
      <c r="I5" s="43"/>
      <c r="J5" s="105"/>
      <c r="K5" s="102"/>
      <c r="L5" s="102"/>
      <c r="M5" s="89"/>
    </row>
    <row r="6" spans="1:13" x14ac:dyDescent="0.2">
      <c r="B6" s="85"/>
      <c r="C6" s="43"/>
      <c r="D6" s="43"/>
      <c r="E6" s="43"/>
      <c r="F6" s="43"/>
      <c r="G6" s="43"/>
      <c r="H6" s="43"/>
      <c r="I6" s="43"/>
      <c r="J6" s="105"/>
      <c r="K6" s="102"/>
      <c r="L6" s="102"/>
      <c r="M6" s="89"/>
    </row>
    <row r="7" spans="1:13" x14ac:dyDescent="0.2">
      <c r="B7" s="85"/>
      <c r="C7" s="43"/>
      <c r="D7" s="43"/>
      <c r="E7" s="43"/>
      <c r="F7" s="43"/>
      <c r="G7" s="43"/>
      <c r="H7" s="43"/>
      <c r="I7" s="43"/>
      <c r="J7" s="105"/>
      <c r="K7" s="102"/>
      <c r="L7" s="102"/>
    </row>
    <row r="8" spans="1:13" x14ac:dyDescent="0.2">
      <c r="B8" s="85"/>
      <c r="C8" s="43"/>
      <c r="D8" s="43"/>
      <c r="E8" s="43"/>
      <c r="F8" s="43"/>
      <c r="G8" s="43"/>
      <c r="H8" s="43"/>
      <c r="I8" s="43"/>
      <c r="J8" s="105"/>
      <c r="K8" s="102"/>
      <c r="L8" s="102"/>
      <c r="M8" s="89"/>
    </row>
    <row r="9" spans="1:13" x14ac:dyDescent="0.2">
      <c r="B9" s="85"/>
      <c r="C9" s="43"/>
      <c r="D9" s="43"/>
      <c r="E9" s="43"/>
      <c r="F9" s="43"/>
      <c r="G9" s="43"/>
      <c r="H9" s="43"/>
      <c r="I9" s="43"/>
      <c r="J9" s="105"/>
      <c r="K9" s="44"/>
      <c r="L9" s="44"/>
      <c r="M9" s="89"/>
    </row>
    <row r="10" spans="1:13" x14ac:dyDescent="0.2">
      <c r="B10" s="86"/>
      <c r="C10" s="43"/>
      <c r="D10" s="43"/>
      <c r="E10" s="43"/>
      <c r="F10" s="43"/>
      <c r="G10" s="43"/>
      <c r="H10" s="43"/>
      <c r="I10" s="43"/>
      <c r="J10" s="105"/>
      <c r="K10" s="44"/>
      <c r="L10" s="44"/>
      <c r="M10" s="89"/>
    </row>
    <row r="11" spans="1:13" x14ac:dyDescent="0.2">
      <c r="B11" s="86"/>
      <c r="C11" s="43"/>
      <c r="D11" s="43"/>
      <c r="E11" s="43"/>
      <c r="F11" s="43"/>
      <c r="G11" s="43"/>
      <c r="H11" s="43"/>
      <c r="I11" s="43"/>
      <c r="J11" s="105"/>
      <c r="K11" s="44"/>
      <c r="L11" s="44"/>
      <c r="M11" s="89"/>
    </row>
    <row r="12" spans="1:13" x14ac:dyDescent="0.2">
      <c r="B12" s="86"/>
      <c r="C12" s="43"/>
      <c r="D12" s="43"/>
      <c r="E12" s="43"/>
      <c r="F12" s="43"/>
      <c r="G12" s="43"/>
      <c r="H12" s="43"/>
      <c r="I12" s="43"/>
      <c r="J12" s="105"/>
      <c r="K12" s="44"/>
      <c r="L12" s="44"/>
    </row>
    <row r="13" spans="1:13" x14ac:dyDescent="0.2">
      <c r="A13" s="3"/>
      <c r="B13" s="87"/>
      <c r="C13" s="45"/>
      <c r="D13" s="45"/>
      <c r="E13" s="45"/>
      <c r="F13" s="45"/>
      <c r="G13" s="45"/>
      <c r="H13" s="45"/>
      <c r="I13" s="45"/>
      <c r="J13" s="106"/>
      <c r="K13" s="100"/>
      <c r="L13" s="100"/>
    </row>
    <row r="14" spans="1:13" x14ac:dyDescent="0.2">
      <c r="B14" s="86"/>
      <c r="C14" s="43"/>
      <c r="D14" s="43"/>
      <c r="E14" s="43"/>
      <c r="F14" s="43"/>
      <c r="G14" s="43"/>
      <c r="H14" s="43"/>
      <c r="I14" s="43"/>
      <c r="J14" s="105"/>
    </row>
    <row r="15" spans="1:13" ht="15.75" customHeight="1" x14ac:dyDescent="0.2">
      <c r="B15" s="86"/>
      <c r="C15" s="43"/>
      <c r="D15" s="43"/>
      <c r="E15" s="43"/>
      <c r="F15" s="43"/>
      <c r="G15" s="43"/>
      <c r="H15" s="43"/>
      <c r="I15" s="43"/>
      <c r="J15" s="105"/>
    </row>
    <row r="16" spans="1:13" x14ac:dyDescent="0.2">
      <c r="A16" s="46"/>
      <c r="B16" s="86"/>
      <c r="C16" s="43"/>
      <c r="D16" s="43"/>
      <c r="E16" s="43"/>
      <c r="F16" s="43"/>
      <c r="G16" s="43"/>
      <c r="H16" s="43"/>
      <c r="I16" s="43"/>
      <c r="J16" s="105"/>
    </row>
    <row r="17" spans="1:13" x14ac:dyDescent="0.2">
      <c r="B17" s="85"/>
      <c r="C17" s="43"/>
      <c r="D17" s="43"/>
      <c r="E17" s="43"/>
      <c r="F17" s="43"/>
      <c r="G17" s="43"/>
      <c r="H17" s="43"/>
      <c r="I17" s="43"/>
      <c r="J17" s="105"/>
      <c r="K17" s="44"/>
      <c r="L17" s="44"/>
    </row>
    <row r="18" spans="1:13" x14ac:dyDescent="0.2">
      <c r="B18" s="85"/>
      <c r="C18" s="43"/>
      <c r="D18" s="43"/>
      <c r="E18" s="43"/>
      <c r="F18" s="43"/>
      <c r="G18" s="43"/>
      <c r="H18" s="43"/>
      <c r="I18" s="43"/>
      <c r="J18" s="105"/>
      <c r="K18" s="44"/>
      <c r="L18" s="44"/>
      <c r="M18" s="89"/>
    </row>
    <row r="19" spans="1:13" x14ac:dyDescent="0.2">
      <c r="B19" s="85"/>
      <c r="C19" s="43"/>
      <c r="D19" s="43"/>
      <c r="E19" s="43"/>
      <c r="F19" s="43"/>
      <c r="G19" s="43"/>
      <c r="H19" s="43"/>
      <c r="I19" s="43"/>
      <c r="J19" s="105"/>
      <c r="K19" s="44"/>
      <c r="L19" s="44"/>
      <c r="M19" s="90"/>
    </row>
    <row r="20" spans="1:13" x14ac:dyDescent="0.2">
      <c r="B20" s="85"/>
      <c r="C20" s="43"/>
      <c r="D20" s="43"/>
      <c r="E20" s="43"/>
      <c r="F20" s="43"/>
      <c r="G20" s="43"/>
      <c r="H20" s="43"/>
      <c r="I20" s="43"/>
      <c r="J20" s="105"/>
      <c r="K20" s="44"/>
      <c r="L20" s="44"/>
      <c r="M20" s="89"/>
    </row>
    <row r="21" spans="1:13" x14ac:dyDescent="0.2">
      <c r="B21" s="85"/>
      <c r="C21" s="43"/>
      <c r="D21" s="43"/>
      <c r="E21" s="43"/>
      <c r="F21" s="43"/>
      <c r="G21" s="43"/>
      <c r="H21" s="43"/>
      <c r="I21" s="43"/>
      <c r="J21" s="105"/>
      <c r="K21" s="44"/>
      <c r="L21" s="44"/>
      <c r="M21" s="89"/>
    </row>
    <row r="22" spans="1:13" x14ac:dyDescent="0.2">
      <c r="B22" s="85"/>
      <c r="C22" s="43"/>
      <c r="D22" s="43"/>
      <c r="E22" s="43"/>
      <c r="F22" s="43"/>
      <c r="G22" s="43"/>
      <c r="H22" s="43"/>
      <c r="I22" s="43"/>
      <c r="J22" s="105"/>
      <c r="K22" s="44"/>
      <c r="L22" s="44"/>
    </row>
    <row r="23" spans="1:13" x14ac:dyDescent="0.2">
      <c r="B23" s="85"/>
      <c r="C23" s="43"/>
      <c r="D23" s="43"/>
      <c r="E23" s="43"/>
      <c r="F23" s="43"/>
      <c r="G23" s="43"/>
      <c r="H23" s="43"/>
      <c r="I23" s="43"/>
      <c r="J23" s="105"/>
      <c r="K23" s="44"/>
      <c r="L23" s="44"/>
      <c r="M23" s="89"/>
    </row>
    <row r="24" spans="1:13" x14ac:dyDescent="0.2">
      <c r="B24" s="85"/>
      <c r="C24" s="43"/>
      <c r="D24" s="43"/>
      <c r="E24" s="43"/>
      <c r="F24" s="43"/>
      <c r="G24" s="43"/>
      <c r="H24" s="43"/>
      <c r="I24" s="43"/>
      <c r="J24" s="105"/>
      <c r="K24" s="44"/>
      <c r="L24" s="44"/>
      <c r="M24" s="89"/>
    </row>
    <row r="25" spans="1:13" x14ac:dyDescent="0.2">
      <c r="B25" s="85"/>
      <c r="C25" s="43"/>
      <c r="D25" s="43"/>
      <c r="E25" s="43"/>
      <c r="F25" s="43"/>
      <c r="G25" s="43"/>
      <c r="H25" s="43"/>
      <c r="I25" s="43"/>
      <c r="J25" s="105"/>
      <c r="K25" s="44"/>
      <c r="L25" s="44"/>
      <c r="M25" s="89"/>
    </row>
    <row r="26" spans="1:13" x14ac:dyDescent="0.2">
      <c r="B26" s="85"/>
      <c r="C26" s="43"/>
      <c r="D26" s="43"/>
      <c r="E26" s="43"/>
      <c r="F26" s="43"/>
      <c r="G26" s="43"/>
      <c r="H26" s="43"/>
      <c r="I26" s="43"/>
      <c r="J26" s="105"/>
      <c r="K26" s="44"/>
      <c r="L26" s="44"/>
      <c r="M26" s="89"/>
    </row>
    <row r="27" spans="1:13" x14ac:dyDescent="0.2">
      <c r="B27" s="85"/>
      <c r="C27" s="43"/>
      <c r="D27" s="43"/>
      <c r="E27" s="43"/>
      <c r="F27" s="43"/>
      <c r="G27" s="43"/>
      <c r="H27" s="43"/>
      <c r="I27" s="43"/>
      <c r="J27" s="105"/>
      <c r="K27" s="44"/>
      <c r="L27" s="44"/>
      <c r="M27" s="89"/>
    </row>
    <row r="28" spans="1:13" x14ac:dyDescent="0.2">
      <c r="B28" s="85"/>
      <c r="C28" s="43"/>
      <c r="D28" s="43"/>
      <c r="E28" s="43"/>
      <c r="F28" s="43"/>
      <c r="G28" s="43"/>
      <c r="H28" s="43"/>
      <c r="I28" s="43"/>
      <c r="J28" s="105"/>
      <c r="K28" s="44"/>
      <c r="L28" s="44"/>
      <c r="M28" s="89"/>
    </row>
    <row r="29" spans="1:13" x14ac:dyDescent="0.2">
      <c r="B29" s="85"/>
      <c r="C29" s="43"/>
      <c r="D29" s="43"/>
      <c r="E29" s="43"/>
      <c r="F29" s="43"/>
      <c r="G29" s="43"/>
      <c r="H29" s="43"/>
      <c r="I29" s="43"/>
      <c r="J29" s="105"/>
      <c r="K29" s="44"/>
      <c r="L29" s="44"/>
      <c r="M29" s="89"/>
    </row>
    <row r="30" spans="1:13" x14ac:dyDescent="0.2">
      <c r="B30" s="85"/>
      <c r="C30" s="43"/>
      <c r="D30" s="43"/>
      <c r="E30" s="43"/>
      <c r="F30" s="43"/>
      <c r="G30" s="43"/>
      <c r="H30" s="43"/>
      <c r="I30" s="43"/>
      <c r="J30" s="105"/>
      <c r="K30" s="44"/>
      <c r="L30" s="44"/>
      <c r="M30" s="89"/>
    </row>
    <row r="31" spans="1:13" x14ac:dyDescent="0.2">
      <c r="A31" s="3"/>
      <c r="B31" s="91"/>
      <c r="C31" s="92"/>
      <c r="D31" s="92"/>
      <c r="E31" s="92"/>
      <c r="F31" s="92"/>
      <c r="G31" s="92"/>
      <c r="H31" s="92"/>
      <c r="I31" s="92"/>
      <c r="J31" s="107"/>
      <c r="K31" s="44"/>
      <c r="L31" s="44"/>
    </row>
    <row r="32" spans="1:13" x14ac:dyDescent="0.2">
      <c r="B32" s="85"/>
      <c r="C32" s="43"/>
      <c r="D32" s="43"/>
      <c r="E32" s="43"/>
      <c r="F32" s="43"/>
      <c r="G32" s="43"/>
      <c r="H32" s="43"/>
      <c r="I32" s="43"/>
      <c r="J32" s="105"/>
      <c r="K32" s="44"/>
      <c r="L32" s="44"/>
    </row>
    <row r="33" spans="1:12" x14ac:dyDescent="0.2">
      <c r="B33" s="85"/>
      <c r="C33" s="43"/>
      <c r="D33" s="43"/>
      <c r="E33" s="43"/>
      <c r="F33" s="43"/>
      <c r="G33" s="43"/>
      <c r="H33" s="43"/>
      <c r="I33" s="43"/>
      <c r="J33" s="105"/>
      <c r="K33" s="44"/>
      <c r="L33" s="44"/>
    </row>
    <row r="34" spans="1:12" x14ac:dyDescent="0.2">
      <c r="B34" s="88"/>
    </row>
    <row r="35" spans="1:12" x14ac:dyDescent="0.2">
      <c r="A35" s="3"/>
      <c r="B35" s="87"/>
      <c r="C35" s="45"/>
      <c r="D35" s="45"/>
      <c r="E35" s="45"/>
      <c r="F35" s="45"/>
      <c r="G35" s="45"/>
      <c r="H35" s="45"/>
      <c r="I35" s="45"/>
      <c r="J35" s="106"/>
      <c r="K35" s="45"/>
      <c r="L35" s="45"/>
    </row>
    <row r="36" spans="1:12" x14ac:dyDescent="0.2">
      <c r="B36" s="86"/>
    </row>
    <row r="37" spans="1:12" x14ac:dyDescent="0.2">
      <c r="B37" s="85"/>
      <c r="C37" s="43"/>
      <c r="D37" s="43"/>
      <c r="E37" s="43"/>
      <c r="F37" s="43"/>
      <c r="G37" s="43"/>
      <c r="H37" s="43"/>
      <c r="I37" s="43"/>
      <c r="J37" s="105"/>
      <c r="K37" s="44"/>
      <c r="L37" s="44"/>
    </row>
  </sheetData>
  <printOptions gridLines="1"/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Summary</vt:lpstr>
      <vt:lpstr>Sheet1</vt:lpstr>
      <vt:lpstr>Budget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Willson</dc:creator>
  <cp:lastModifiedBy>Microsoft Office User</cp:lastModifiedBy>
  <cp:lastPrinted>2022-08-04T19:40:42Z</cp:lastPrinted>
  <dcterms:created xsi:type="dcterms:W3CDTF">2015-08-07T17:19:55Z</dcterms:created>
  <dcterms:modified xsi:type="dcterms:W3CDTF">2022-08-04T19:41:30Z</dcterms:modified>
</cp:coreProperties>
</file>